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1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iteconsulting.sharepoint.com/sites/01-Organisation/Freigegebene Dokumente/06 - Products/Are You Lightning Quick/"/>
    </mc:Choice>
  </mc:AlternateContent>
  <xr:revisionPtr revIDLastSave="1" documentId="13_ncr:1_{57058D0A-E46B-CC45-9C1F-28C0E145A435}" xr6:coauthVersionLast="47" xr6:coauthVersionMax="47" xr10:uidLastSave="{1ECC7A10-068C-E447-B836-6BE08D797EB2}"/>
  <bookViews>
    <workbookView xWindow="0" yWindow="740" windowWidth="29400" windowHeight="18380" xr2:uid="{00000000-000D-0000-FFFF-FFFF00000000}"/>
  </bookViews>
  <sheets>
    <sheet name="Assessment" sheetId="3" r:id="rId1"/>
    <sheet name="Data" sheetId="4" state="hidden" r:id="rId2"/>
  </sheet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4" l="1"/>
  <c r="L31" i="3" l="1"/>
  <c r="L32" i="3" s="1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B10" i="4" l="1"/>
  <c r="B12" i="4"/>
  <c r="C51" i="3"/>
  <c r="C50" i="3"/>
</calcChain>
</file>

<file path=xl/sharedStrings.xml><?xml version="1.0" encoding="utf-8"?>
<sst xmlns="http://schemas.openxmlformats.org/spreadsheetml/2006/main" count="57" uniqueCount="56">
  <si>
    <t>Category</t>
  </si>
  <si>
    <t>Question</t>
  </si>
  <si>
    <t>Processes and Documentation</t>
  </si>
  <si>
    <t>Data Management</t>
  </si>
  <si>
    <t>Inventory Management</t>
  </si>
  <si>
    <t>Operational Excellence</t>
  </si>
  <si>
    <t>Collaboration and Workflow</t>
  </si>
  <si>
    <t>What system is in place for team members to access and share experimental data, protocols, and results?</t>
  </si>
  <si>
    <t>Data Processing</t>
  </si>
  <si>
    <t>How well are experiments planned and aligned with current project demands?</t>
  </si>
  <si>
    <t>How quickly can your lab adapt to sudden changes in research priorities?</t>
  </si>
  <si>
    <t>Are real-time data insights used to make research decisions?</t>
  </si>
  <si>
    <t>Technology Use</t>
  </si>
  <si>
    <t>Does your current technology infrastructure fully support your research needs?</t>
  </si>
  <si>
    <t>Do you trust in the outcomes of your technology?</t>
  </si>
  <si>
    <t>To what extent does your technology automate repetitive tasks, allowing you to focus on research?</t>
  </si>
  <si>
    <r>
      <rPr>
        <b/>
        <i/>
        <sz val="14"/>
        <color rgb="FFFFC000"/>
        <rFont val="Bahnschrift"/>
      </rPr>
      <t xml:space="preserve">🛡Privacy Matters!  
</t>
    </r>
    <r>
      <rPr>
        <b/>
        <i/>
        <sz val="14"/>
        <color theme="1"/>
        <rFont val="Bahnschrift"/>
      </rPr>
      <t xml:space="preserve">
</t>
    </r>
    <r>
      <rPr>
        <i/>
        <sz val="14"/>
        <color theme="1"/>
        <rFont val="Bahnschrift"/>
      </rPr>
      <t xml:space="preserve">Your responses are </t>
    </r>
    <r>
      <rPr>
        <b/>
        <i/>
        <sz val="14"/>
        <color theme="1"/>
        <rFont val="Bahnschrift"/>
      </rPr>
      <t>completely private</t>
    </r>
    <r>
      <rPr>
        <i/>
        <sz val="14"/>
        <color theme="1"/>
        <rFont val="Bahnschrift"/>
      </rPr>
      <t xml:space="preserve">—this assessment is an </t>
    </r>
    <r>
      <rPr>
        <b/>
        <i/>
        <sz val="14"/>
        <color theme="1"/>
        <rFont val="Bahnschrift"/>
      </rPr>
      <t>offline tool</t>
    </r>
    <r>
      <rPr>
        <i/>
        <sz val="14"/>
        <color theme="1"/>
        <rFont val="Bahnschrift"/>
      </rPr>
      <t xml:space="preserve">, meaning no data is collected or shared. The results are </t>
    </r>
    <r>
      <rPr>
        <b/>
        <i/>
        <sz val="14"/>
        <color theme="1"/>
        <rFont val="Bahnschrift"/>
      </rPr>
      <t>for your eyes only</t>
    </r>
    <r>
      <rPr>
        <i/>
        <sz val="14"/>
        <color theme="1"/>
        <rFont val="Bahnschrift"/>
      </rPr>
      <t>.</t>
    </r>
  </si>
  <si>
    <t>ID</t>
  </si>
  <si>
    <t>Answer (in dropdown)</t>
  </si>
  <si>
    <t>Points</t>
  </si>
  <si>
    <t>Total Score</t>
  </si>
  <si>
    <t>📱 +41 76 369 89 95  
✉️ alice.mahieu@inite.com</t>
  </si>
  <si>
    <t xml:space="preserve">🏢 Our Office  
Aeschenpl. 6, 4052 Basel  </t>
  </si>
  <si>
    <t>Book a meeting with us!</t>
  </si>
  <si>
    <t xml:space="preserve">Are you lightning quick? 
</t>
  </si>
  <si>
    <r>
      <t xml:space="preserve">Welcome to Your R&amp;D Lab Maturity Assessment!
</t>
    </r>
    <r>
      <rPr>
        <b/>
        <sz val="16"/>
        <color rgb="FF56647A"/>
        <rFont val="Bahnschrift"/>
      </rPr>
      <t>How fast, effective and efficient is your lab? Let's find out! 🚀</t>
    </r>
  </si>
  <si>
    <r>
      <rPr>
        <sz val="16"/>
        <color theme="1"/>
        <rFont val="Bahnschrift"/>
      </rPr>
      <t>🔍</t>
    </r>
    <r>
      <rPr>
        <b/>
        <i/>
        <sz val="16"/>
        <color theme="1"/>
        <rFont val="Bahnschrift"/>
      </rPr>
      <t xml:space="preserve"> </t>
    </r>
    <r>
      <rPr>
        <b/>
        <sz val="16"/>
        <color theme="1"/>
        <rFont val="Bahnschrift"/>
      </rPr>
      <t>Why take this assessment?</t>
    </r>
  </si>
  <si>
    <t>- Gain a high-level view of your lab’s maturity.
- Identify bottlenecks slowing you down.
- Discover areas where you can accelerate processes, improve efficiency and enhance
 effectiveness.
- Get personalized insights to help you work smarter, not harder.</t>
  </si>
  <si>
    <r>
      <rPr>
        <sz val="16"/>
        <color theme="1"/>
        <rFont val="Bahnschrift"/>
      </rPr>
      <t>📥</t>
    </r>
    <r>
      <rPr>
        <b/>
        <i/>
        <sz val="16"/>
        <color theme="1"/>
        <rFont val="Bahnschrift"/>
      </rPr>
      <t xml:space="preserve">  </t>
    </r>
    <r>
      <rPr>
        <b/>
        <sz val="16"/>
        <color theme="1"/>
        <rFont val="Bahnschrift"/>
      </rPr>
      <t xml:space="preserve">Let’s get started! Go to the ‘Answer’ column and select your responses from the drop-down list! </t>
    </r>
    <r>
      <rPr>
        <b/>
        <i/>
        <sz val="16"/>
        <color theme="1"/>
        <rFont val="Bahnschrift"/>
      </rPr>
      <t xml:space="preserve"> </t>
    </r>
    <r>
      <rPr>
        <sz val="16"/>
        <color theme="1"/>
        <rFont val="Bahnschrift"/>
      </rPr>
      <t>🚀</t>
    </r>
  </si>
  <si>
    <t>📞 Get In Touch</t>
  </si>
  <si>
    <t>Thank you for your time</t>
  </si>
  <si>
    <t>Value</t>
  </si>
  <si>
    <t>Remaining (Invisible/Filler)</t>
  </si>
  <si>
    <t>Label</t>
  </si>
  <si>
    <t>Formula</t>
  </si>
  <si>
    <t>Needle Left</t>
  </si>
  <si>
    <t xml:space="preserve">Needle </t>
  </si>
  <si>
    <t>Needle right</t>
  </si>
  <si>
    <t>Remaining Part</t>
  </si>
  <si>
    <t>Are your experiment objectives clearly defined before starting?</t>
  </si>
  <si>
    <t>Where is your experimental data primarily stored and accessed?</t>
  </si>
  <si>
    <t>Is experiment planning and progress tracking done through a structured, centralized system?</t>
  </si>
  <si>
    <t>How quickly and easily can you access past experimental data, results, and notes?</t>
  </si>
  <si>
    <t>Is there a reliable system in place to track and locate samples and reagents in real time?</t>
  </si>
  <si>
    <t>How frequently do errors or losses occur in the storage of samples or reagents?</t>
  </si>
  <si>
    <t>How is raw experimental data processed from the instrument to the data analysis tool?</t>
  </si>
  <si>
    <t>How is raw data analyzed in your data analysis tool?</t>
  </si>
  <si>
    <t>How quickly and efficiently can experimental data be converted into reports or visualizations?</t>
  </si>
  <si>
    <t>Do you have an automated backup system that ensures your data is protected and recoverable?</t>
  </si>
  <si>
    <t>Are experiment design, raw data, and results linked together for easy access and retrieval?</t>
  </si>
  <si>
    <t>What percentage of your time is spent on documentation/admin tasks (e.g., experiment planning, experiment summary, reports, results presentations)?</t>
  </si>
  <si>
    <t>Does your lab use a centralized system for documenting experiments, from planning to completion (protocols, data logs, reports, analysis results…)?</t>
  </si>
  <si>
    <t>Red (0-19 points)</t>
  </si>
  <si>
    <t>Orange (20-29 points)</t>
  </si>
  <si>
    <t>Yellow (30-49 points)</t>
  </si>
  <si>
    <t>Green (50-60 points)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</si>
</sst>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Bahnschrift"/>
    </font>
    <font>
      <b/>
      <sz val="14"/>
      <color theme="1"/>
      <name val="Bahnschrift"/>
    </font>
    <font>
      <b/>
      <sz val="16"/>
      <color theme="1"/>
      <name val="Bahnschrift"/>
    </font>
    <font>
      <b/>
      <i/>
      <sz val="14"/>
      <color theme="1"/>
      <name val="Bahnschrift"/>
    </font>
    <font>
      <sz val="14"/>
      <color theme="1"/>
      <name val="Calibri"/>
      <family val="2"/>
      <scheme val="minor"/>
    </font>
    <font>
      <b/>
      <sz val="14"/>
      <color theme="0"/>
      <name val="Bahnschrift"/>
    </font>
    <font>
      <b/>
      <sz val="14"/>
      <color theme="0"/>
      <name val="Bahnschrift Regular"/>
    </font>
    <font>
      <sz val="14"/>
      <color theme="1"/>
      <name val="Bahnschrift"/>
    </font>
    <font>
      <sz val="16"/>
      <color theme="1"/>
      <name val="Bahnschrift"/>
    </font>
    <font>
      <sz val="10"/>
      <color theme="1"/>
      <name val="Arial Unicode MS"/>
      <family val="2"/>
    </font>
    <font>
      <b/>
      <sz val="22"/>
      <color rgb="FF56647A"/>
      <name val="Bahnschrift"/>
    </font>
    <font>
      <b/>
      <i/>
      <sz val="14"/>
      <color rgb="FFFFC000"/>
      <name val="Bahnschrift"/>
    </font>
    <font>
      <i/>
      <sz val="14"/>
      <color theme="1"/>
      <name val="Bahnschrift"/>
    </font>
    <font>
      <b/>
      <sz val="16"/>
      <color theme="0"/>
      <name val="Bahnschrift"/>
    </font>
    <font>
      <b/>
      <i/>
      <sz val="16"/>
      <color theme="1"/>
      <name val="Bahnschrift"/>
    </font>
    <font>
      <u/>
      <sz val="20"/>
      <color rgb="FFFFC000"/>
      <name val="Bahnschrift"/>
    </font>
    <font>
      <sz val="14"/>
      <color theme="0"/>
      <name val="Bahnschrift"/>
    </font>
    <font>
      <sz val="14"/>
      <color rgb="FFFFC000"/>
      <name val="Bahnschrift Regular"/>
    </font>
    <font>
      <b/>
      <sz val="16"/>
      <color rgb="FF56647A"/>
      <name val="Bahnschrift"/>
    </font>
  </fonts>
  <fills count="5">
    <fill>
      <patternFill patternType="none"/>
    </fill>
    <fill>
      <patternFill patternType="gray125"/>
    </fill>
    <fill>
      <patternFill patternType="solid">
        <fgColor rgb="FF56647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2" fillId="0" borderId="0" xfId="0" applyFont="1"/>
    <xf numFmtId="0" fontId="0" fillId="4" borderId="0" xfId="0" applyFill="1"/>
    <xf numFmtId="0" fontId="7" fillId="4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0" fillId="4" borderId="0" xfId="0" applyFill="1" applyAlignment="1">
      <alignment wrapText="1"/>
    </xf>
    <xf numFmtId="0" fontId="0" fillId="4" borderId="0" xfId="0" applyFill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0" fillId="4" borderId="0" xfId="0" applyFill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8" fillId="2" borderId="0" xfId="1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20" fillId="2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0" fillId="0" borderId="0" xfId="0" quotePrefix="1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16" fillId="2" borderId="0" xfId="0" applyFont="1" applyFill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4">
    <dxf>
      <font>
        <b/>
        <i val="0"/>
        <color rgb="FFFFFFFF"/>
      </font>
      <fill>
        <patternFill>
          <bgColor rgb="FF2C6A49"/>
        </patternFill>
      </fill>
    </dxf>
    <dxf>
      <font>
        <b/>
        <i val="0"/>
        <color theme="0"/>
      </font>
      <fill>
        <patternFill>
          <bgColor rgb="FFF9C529"/>
        </patternFill>
      </fill>
    </dxf>
    <dxf>
      <font>
        <b/>
        <i val="0"/>
        <color theme="0"/>
      </font>
      <fill>
        <patternFill>
          <bgColor rgb="FFFF7B02"/>
        </patternFill>
      </fill>
    </dxf>
    <dxf>
      <font>
        <b/>
        <i val="0"/>
        <color theme="0"/>
      </font>
      <fill>
        <patternFill>
          <bgColor rgb="FFC52929"/>
        </patternFill>
      </fill>
    </dxf>
  </dxfs>
  <tableStyles count="0" defaultTableStyle="TableStyleMedium9" defaultPivotStyle="PivotStyleLight16"/>
  <colors>
    <mruColors>
      <color rgb="FFFFFFFF"/>
      <color rgb="FFFF7B02"/>
      <color rgb="FFF9C529"/>
      <color rgb="FFC52929"/>
      <color rgb="FFA1B3A0"/>
      <color rgb="FF2C6A49"/>
      <color rgb="FF5664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800" b="1">
                <a:solidFill>
                  <a:schemeClr val="tx1"/>
                </a:solidFill>
                <a:latin typeface="Bahnschrift" panose="020B0502040204020203" pitchFamily="34" charset="0"/>
              </a:rPr>
              <a:t>Your</a:t>
            </a:r>
            <a:r>
              <a:rPr lang="en-GB" sz="1800" b="1" baseline="0">
                <a:solidFill>
                  <a:schemeClr val="tx1"/>
                </a:solidFill>
                <a:latin typeface="Bahnschrift" panose="020B0502040204020203" pitchFamily="34" charset="0"/>
              </a:rPr>
              <a:t> Score</a:t>
            </a:r>
            <a:endParaRPr lang="en-GB" sz="1800" b="1">
              <a:solidFill>
                <a:schemeClr val="tx1"/>
              </a:solidFill>
              <a:latin typeface="Bahnschrift" panose="020B0502040204020203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GB"/>
        </a:p>
      </c:txPr>
    </c:title>
    <c:autoTitleDeleted val="0"/>
    <c:plotArea>
      <c:layout>
        <c:manualLayout>
          <c:layoutTarget val="inner"/>
          <c:xMode val="edge"/>
          <c:yMode val="edge"/>
          <c:x val="0.30162108216129602"/>
          <c:y val="9.1225042817574792E-2"/>
          <c:w val="0.396371253722752"/>
          <c:h val="0.9087749571824251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CAE-0B40-9569-DBAC02E6D57B}"/>
              </c:ext>
            </c:extLst>
          </c:dPt>
          <c:dPt>
            <c:idx val="1"/>
            <c:bubble3D val="0"/>
            <c:spPr>
              <a:solidFill>
                <a:srgbClr val="FF7B0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CAE-0B40-9569-DBAC02E6D57B}"/>
              </c:ext>
            </c:extLst>
          </c:dPt>
          <c:dPt>
            <c:idx val="2"/>
            <c:bubble3D val="0"/>
            <c:spPr>
              <a:solidFill>
                <a:srgbClr val="F9C52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CAE-0B40-9569-DBAC02E6D57B}"/>
              </c:ext>
            </c:extLst>
          </c:dPt>
          <c:dPt>
            <c:idx val="3"/>
            <c:bubble3D val="0"/>
            <c:spPr>
              <a:solidFill>
                <a:srgbClr val="2C6A4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CAE-0B40-9569-DBAC02E6D57B}"/>
              </c:ext>
            </c:extLst>
          </c:dPt>
          <c:dPt>
            <c:idx val="4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CAE-0B40-9569-DBAC02E6D57B}"/>
              </c:ext>
            </c:extLst>
          </c:dPt>
          <c:val>
            <c:numRef>
              <c:f>Data!$B$2:$B$6</c:f>
              <c:numCache>
                <c:formatCode>General</c:formatCode>
                <c:ptCount val="5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CAE-0B40-9569-DBAC02E6D5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29"/>
      </c:doughnutChart>
      <c:pieChart>
        <c:varyColors val="1"/>
        <c:ser>
          <c:idx val="1"/>
          <c:order val="1"/>
          <c:tx>
            <c:v>Needle</c:v>
          </c:tx>
          <c:dPt>
            <c:idx val="0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447-7F46-87AC-454AE4F0031A}"/>
              </c:ext>
            </c:extLst>
          </c:dPt>
          <c:dPt>
            <c:idx val="1"/>
            <c:bubble3D val="0"/>
            <c:spPr>
              <a:solidFill>
                <a:schemeClr val="tx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447-7F46-87AC-454AE4F0031A}"/>
              </c:ext>
            </c:extLst>
          </c:dPt>
          <c:dPt>
            <c:idx val="2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447-7F46-87AC-454AE4F0031A}"/>
              </c:ext>
            </c:extLst>
          </c:dPt>
          <c:dPt>
            <c:idx val="3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447-7F46-87AC-454AE4F0031A}"/>
              </c:ext>
            </c:extLst>
          </c:dPt>
          <c:val>
            <c:numRef>
              <c:f>Data!$B$10:$B$13</c:f>
              <c:numCache>
                <c:formatCode>General</c:formatCode>
                <c:ptCount val="4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002-5C48-80F4-BC9B1738B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CH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7708900</xdr:colOff>
      <xdr:row>34</xdr:row>
      <xdr:rowOff>0</xdr:rowOff>
    </xdr:from>
    <xdr:to>
      <xdr:col>11</xdr:col>
      <xdr:colOff>1397000</xdr:colOff>
      <xdr:row>48</xdr:row>
      <xdr:rowOff>1350434</xdr:rowOff>
    </xdr:to>
    <xdr:graphicFrame macro="">
      <xdr:nvGraphicFramePr>
        <xdr:cNvPr id="284" name="Chart 3">
          <a:extLst>
            <a:ext uri="{FF2B5EF4-FFF2-40B4-BE49-F238E27FC236}">
              <a16:creationId xmlns:a16="http://schemas.microsoft.com/office/drawing/2014/main" id="{9D00165D-9200-C6D3-E139-09DDFE8D3D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40218</xdr:colOff>
      <xdr:row>0</xdr:row>
      <xdr:rowOff>0</xdr:rowOff>
    </xdr:from>
    <xdr:to>
      <xdr:col>3</xdr:col>
      <xdr:colOff>381001</xdr:colOff>
      <xdr:row>1</xdr:row>
      <xdr:rowOff>57810</xdr:rowOff>
    </xdr:to>
    <xdr:pic>
      <xdr:nvPicPr>
        <xdr:cNvPr id="2" name="Grafik 5">
          <a:extLst>
            <a:ext uri="{FF2B5EF4-FFF2-40B4-BE49-F238E27FC236}">
              <a16:creationId xmlns:a16="http://schemas.microsoft.com/office/drawing/2014/main" id="{921D0AAD-27A4-3D43-81AB-B73E2873E1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582085" y="0"/>
          <a:ext cx="637116" cy="506543"/>
        </a:xfrm>
        <a:prstGeom prst="rect">
          <a:avLst/>
        </a:prstGeom>
      </xdr:spPr>
    </xdr:pic>
    <xdr:clientData/>
  </xdr:twoCellAnchor>
  <xdr:twoCellAnchor>
    <xdr:from>
      <xdr:col>7</xdr:col>
      <xdr:colOff>28223</xdr:colOff>
      <xdr:row>9</xdr:row>
      <xdr:rowOff>141112</xdr:rowOff>
    </xdr:from>
    <xdr:to>
      <xdr:col>7</xdr:col>
      <xdr:colOff>359835</xdr:colOff>
      <xdr:row>9</xdr:row>
      <xdr:rowOff>550333</xdr:rowOff>
    </xdr:to>
    <xdr:sp macro="" textlink="">
      <xdr:nvSpPr>
        <xdr:cNvPr id="28" name="Down Arrow 7">
          <a:extLst>
            <a:ext uri="{FF2B5EF4-FFF2-40B4-BE49-F238E27FC236}">
              <a16:creationId xmlns:a16="http://schemas.microsoft.com/office/drawing/2014/main" id="{34C46860-75A6-634A-88E0-0B5BD275B3FD}"/>
            </a:ext>
          </a:extLst>
        </xdr:cNvPr>
        <xdr:cNvSpPr/>
      </xdr:nvSpPr>
      <xdr:spPr>
        <a:xfrm>
          <a:off x="5693834" y="5037668"/>
          <a:ext cx="331612" cy="409221"/>
        </a:xfrm>
        <a:prstGeom prst="downArrow">
          <a:avLst/>
        </a:prstGeom>
        <a:solidFill>
          <a:srgbClr val="56647A"/>
        </a:solidFill>
        <a:ln>
          <a:solidFill>
            <a:srgbClr val="56647A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7</xdr:col>
      <xdr:colOff>28223</xdr:colOff>
      <xdr:row>50</xdr:row>
      <xdr:rowOff>0</xdr:rowOff>
    </xdr:from>
    <xdr:to>
      <xdr:col>7</xdr:col>
      <xdr:colOff>359835</xdr:colOff>
      <xdr:row>50</xdr:row>
      <xdr:rowOff>0</xdr:rowOff>
    </xdr:to>
    <xdr:sp macro="" textlink="">
      <xdr:nvSpPr>
        <xdr:cNvPr id="23" name="Down Arrow 2">
          <a:extLst>
            <a:ext uri="{FF2B5EF4-FFF2-40B4-BE49-F238E27FC236}">
              <a16:creationId xmlns:a16="http://schemas.microsoft.com/office/drawing/2014/main" id="{7B7460AA-B2D2-6743-A841-BA4EE5B0A4CF}"/>
            </a:ext>
          </a:extLst>
        </xdr:cNvPr>
        <xdr:cNvSpPr/>
      </xdr:nvSpPr>
      <xdr:spPr>
        <a:xfrm>
          <a:off x="15187083" y="11909779"/>
          <a:ext cx="0" cy="409221"/>
        </a:xfrm>
        <a:prstGeom prst="downArrow">
          <a:avLst/>
        </a:prstGeom>
        <a:solidFill>
          <a:srgbClr val="56647A"/>
        </a:solidFill>
        <a:ln>
          <a:solidFill>
            <a:srgbClr val="56647A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8407400</xdr:colOff>
      <xdr:row>42</xdr:row>
      <xdr:rowOff>622300</xdr:rowOff>
    </xdr:from>
    <xdr:to>
      <xdr:col>11</xdr:col>
      <xdr:colOff>1181100</xdr:colOff>
      <xdr:row>48</xdr:row>
      <xdr:rowOff>2819400</xdr:rowOff>
    </xdr:to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6B82B61C-0BEA-A6E7-6CAB-CA0DFA0FF2B3}"/>
            </a:ext>
          </a:extLst>
        </xdr:cNvPr>
        <xdr:cNvSpPr txBox="1"/>
      </xdr:nvSpPr>
      <xdr:spPr>
        <a:xfrm>
          <a:off x="11264900" y="15443200"/>
          <a:ext cx="6261100" cy="29591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GB" sz="1600" b="1">
              <a:latin typeface="Bahnschrift" panose="020B0502040204020203" pitchFamily="34" charset="0"/>
            </a:rPr>
            <a:t>📊 How Is Your Score Calculated?</a:t>
          </a:r>
          <a:br>
            <a:rPr lang="en-GB" sz="1400">
              <a:latin typeface="Bahnschrift" panose="020B0502040204020203" pitchFamily="34" charset="0"/>
            </a:rPr>
          </a:br>
          <a:br>
            <a:rPr lang="en-GB" sz="1400">
              <a:latin typeface="Bahnschrift" panose="020B0502040204020203" pitchFamily="34" charset="0"/>
            </a:rPr>
          </a:br>
          <a:r>
            <a:rPr lang="en-GB" sz="1400">
              <a:latin typeface="Bahnschrift" panose="020B0502040204020203" pitchFamily="34" charset="0"/>
            </a:rPr>
            <a:t>Each question is assigned a score between 0 and 3 based on your selected answer:</a:t>
          </a:r>
          <a:br>
            <a:rPr lang="en-GB" sz="1400">
              <a:latin typeface="Bahnschrift" panose="020B0502040204020203" pitchFamily="34" charset="0"/>
            </a:rPr>
          </a:br>
          <a:endParaRPr lang="en-GB" sz="1400">
            <a:latin typeface="Bahnschrift" panose="020B0502040204020203" pitchFamily="34" charset="0"/>
          </a:endParaRPr>
        </a:p>
        <a:p>
          <a:r>
            <a:rPr lang="en-GB" sz="1400">
              <a:solidFill>
                <a:srgbClr val="C52929"/>
              </a:solidFill>
              <a:latin typeface="Bahnschrift" panose="020B0502040204020203" pitchFamily="34" charset="0"/>
              <a:ea typeface="+mn-ea"/>
              <a:cs typeface="+mn-cs"/>
            </a:rPr>
            <a:t>0 points </a:t>
          </a:r>
          <a:r>
            <a:rPr lang="en-GB" sz="1400">
              <a:solidFill>
                <a:schemeClr val="dk1"/>
              </a:solidFill>
              <a:latin typeface="Bahnschrift" panose="020B0502040204020203" pitchFamily="34" charset="0"/>
              <a:ea typeface="+mn-ea"/>
              <a:cs typeface="+mn-cs"/>
            </a:rPr>
            <a:t>– No standardization or automation, manual workflows, significant inefficiencies.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400">
              <a:solidFill>
                <a:srgbClr val="FF7B02"/>
              </a:solidFill>
              <a:latin typeface="Bahnschrift" panose="020B0502040204020203" pitchFamily="34" charset="0"/>
              <a:ea typeface="+mn-ea"/>
              <a:cs typeface="+mn-cs"/>
            </a:rPr>
            <a:t>1 point </a:t>
          </a:r>
          <a:r>
            <a:rPr lang="en-GB" sz="1400">
              <a:solidFill>
                <a:schemeClr val="dk1"/>
              </a:solidFill>
              <a:latin typeface="Bahnschrift" panose="020B0502040204020203" pitchFamily="34" charset="0"/>
              <a:ea typeface="+mn-ea"/>
              <a:cs typeface="+mn-cs"/>
            </a:rPr>
            <a:t>– Some standardization with basic processes, but limited automation.</a:t>
          </a:r>
        </a:p>
        <a:p>
          <a:r>
            <a:rPr lang="en-GB" sz="1400">
              <a:solidFill>
                <a:srgbClr val="F9C529"/>
              </a:solidFill>
              <a:latin typeface="Bahnschrift" panose="020B0502040204020203" pitchFamily="34" charset="0"/>
              <a:ea typeface="+mn-ea"/>
              <a:cs typeface="+mn-cs"/>
            </a:rPr>
            <a:t>2 points </a:t>
          </a:r>
          <a:r>
            <a:rPr lang="en-GB" sz="1400">
              <a:solidFill>
                <a:schemeClr val="dk1"/>
              </a:solidFill>
              <a:latin typeface="Bahnschrift" panose="020B0502040204020203" pitchFamily="34" charset="0"/>
              <a:ea typeface="+mn-ea"/>
              <a:cs typeface="+mn-cs"/>
            </a:rPr>
            <a:t>– Standardized processes with some automation, but room for optimization.</a:t>
          </a:r>
        </a:p>
        <a:p>
          <a:r>
            <a:rPr lang="en-GB" sz="1400">
              <a:solidFill>
                <a:srgbClr val="2C6A49"/>
              </a:solidFill>
              <a:latin typeface="Bahnschrift" panose="020B0502040204020203" pitchFamily="34" charset="0"/>
              <a:ea typeface="+mn-ea"/>
              <a:cs typeface="+mn-cs"/>
            </a:rPr>
            <a:t>3 points </a:t>
          </a:r>
          <a:r>
            <a:rPr lang="en-GB" sz="1400">
              <a:solidFill>
                <a:schemeClr val="dk1"/>
              </a:solidFill>
              <a:latin typeface="Bahnschrift" panose="020B0502040204020203" pitchFamily="34" charset="0"/>
              <a:ea typeface="+mn-ea"/>
              <a:cs typeface="+mn-cs"/>
            </a:rPr>
            <a:t>– Fully automated and optimized, streamlined workflows, minimal manual effort.</a:t>
          </a:r>
        </a:p>
      </xdr:txBody>
    </xdr:sp>
    <xdr:clientData/>
  </xdr:twoCellAnchor>
  <xdr:twoCellAnchor>
    <xdr:from>
      <xdr:col>4</xdr:col>
      <xdr:colOff>5956300</xdr:colOff>
      <xdr:row>5</xdr:row>
      <xdr:rowOff>50800</xdr:rowOff>
    </xdr:from>
    <xdr:to>
      <xdr:col>11</xdr:col>
      <xdr:colOff>1460500</xdr:colOff>
      <xdr:row>5</xdr:row>
      <xdr:rowOff>1295400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1BE75CE-50A3-7A3E-2ACB-433EF06C6E91}"/>
            </a:ext>
          </a:extLst>
        </xdr:cNvPr>
        <xdr:cNvSpPr txBox="1"/>
      </xdr:nvSpPr>
      <xdr:spPr>
        <a:xfrm>
          <a:off x="8813800" y="1803400"/>
          <a:ext cx="8369300" cy="1244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GB" sz="1400">
              <a:latin typeface="Bahnschrift" panose="020B0502040204020203" pitchFamily="34" charset="0"/>
            </a:rPr>
            <a:t>1.</a:t>
          </a:r>
          <a:r>
            <a:rPr lang="en-GB" sz="1400" baseline="0">
              <a:latin typeface="Bahnschrift" panose="020B0502040204020203" pitchFamily="34" charset="0"/>
            </a:rPr>
            <a:t>  </a:t>
          </a:r>
          <a:r>
            <a:rPr lang="en-GB" sz="1400">
              <a:latin typeface="Bahnschrift" panose="020B0502040204020203" pitchFamily="34" charset="0"/>
            </a:rPr>
            <a:t>For each of the 20 questions, select your answer in the ‘Answer’ column from the drop-down list.</a:t>
          </a:r>
        </a:p>
        <a:p>
          <a:r>
            <a:rPr lang="en-GB" sz="1400">
              <a:latin typeface="Bahnschrift" panose="020B0502040204020203" pitchFamily="34" charset="0"/>
            </a:rPr>
            <a:t>2.  Each question has 4 preset options —c hoose the one that best describes your lab’s operations.</a:t>
          </a:r>
        </a:p>
        <a:p>
          <a:r>
            <a:rPr lang="en-GB" sz="1400">
              <a:latin typeface="Bahnschrift" panose="020B0502040204020203" pitchFamily="34" charset="0"/>
            </a:rPr>
            <a:t>3.  Each question scores between 0 and 3. Your total is calculated automatically in the ‘Score Calculation’ column.</a:t>
          </a:r>
        </a:p>
        <a:p>
          <a:r>
            <a:rPr lang="en-GB" sz="1400">
              <a:latin typeface="Bahnschrift" panose="020B0502040204020203" pitchFamily="34" charset="0"/>
            </a:rPr>
            <a:t>4.</a:t>
          </a:r>
          <a:r>
            <a:rPr lang="en-GB" sz="1400" baseline="0">
              <a:latin typeface="Bahnschrift" panose="020B0502040204020203" pitchFamily="34" charset="0"/>
            </a:rPr>
            <a:t>  </a:t>
          </a:r>
          <a:r>
            <a:rPr lang="en-GB" sz="1400">
              <a:latin typeface="Bahnschrift" panose="020B0502040204020203" pitchFamily="34" charset="0"/>
            </a:rPr>
            <a:t>At the end, check your total score and review your lab’s maturity level.</a:t>
          </a:r>
        </a:p>
      </xdr:txBody>
    </xdr:sp>
    <xdr:clientData/>
  </xdr:twoCellAnchor>
  <xdr:twoCellAnchor>
    <xdr:from>
      <xdr:col>4</xdr:col>
      <xdr:colOff>6007100</xdr:colOff>
      <xdr:row>4</xdr:row>
      <xdr:rowOff>76200</xdr:rowOff>
    </xdr:from>
    <xdr:to>
      <xdr:col>4</xdr:col>
      <xdr:colOff>8737600</xdr:colOff>
      <xdr:row>5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15AD5B1E-6AB9-864E-BF13-0683D0DD5CC8}"/>
            </a:ext>
          </a:extLst>
        </xdr:cNvPr>
        <xdr:cNvSpPr txBox="1"/>
      </xdr:nvSpPr>
      <xdr:spPr>
        <a:xfrm>
          <a:off x="8864600" y="1397000"/>
          <a:ext cx="2730500" cy="355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600" b="1" i="0">
              <a:latin typeface="Bahnschrift" panose="020B0502040204020203" pitchFamily="34" charset="0"/>
            </a:rPr>
            <a:t>📌</a:t>
          </a:r>
          <a:r>
            <a:rPr lang="en-GB" sz="1600" b="1" i="1">
              <a:latin typeface="Bahnschrift" panose="020B0502040204020203" pitchFamily="34" charset="0"/>
            </a:rPr>
            <a:t> </a:t>
          </a:r>
          <a:r>
            <a:rPr lang="en-GB" sz="1600" b="1">
              <a:solidFill>
                <a:schemeClr val="dk1"/>
              </a:solidFill>
              <a:latin typeface="Bahnschrift" panose="020B0502040204020203" pitchFamily="34" charset="0"/>
              <a:ea typeface="+mn-ea"/>
              <a:cs typeface="+mn-cs"/>
            </a:rPr>
            <a:t>How it works:</a:t>
          </a:r>
        </a:p>
      </xdr:txBody>
    </xdr:sp>
    <xdr:clientData/>
  </xdr:twoCellAnchor>
  <xdr:twoCellAnchor editAs="oneCell">
    <xdr:from>
      <xdr:col>2</xdr:col>
      <xdr:colOff>139700</xdr:colOff>
      <xdr:row>35</xdr:row>
      <xdr:rowOff>127000</xdr:rowOff>
    </xdr:from>
    <xdr:to>
      <xdr:col>4</xdr:col>
      <xdr:colOff>8279158</xdr:colOff>
      <xdr:row>48</xdr:row>
      <xdr:rowOff>2235200</xdr:rowOff>
    </xdr:to>
    <xdr:pic>
      <xdr:nvPicPr>
        <xdr:cNvPr id="281" name="Picture 280">
          <a:extLst>
            <a:ext uri="{FF2B5EF4-FFF2-40B4-BE49-F238E27FC236}">
              <a16:creationId xmlns:a16="http://schemas.microsoft.com/office/drawing/2014/main" id="{DE8506F6-1D61-EA62-E063-2E79C45307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73100" y="12534900"/>
          <a:ext cx="10463558" cy="4203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outlook.office.com/bookwithme/user/1bc594edc8ce49aa9bd4e9a455e91309@inite.com?anonymous&amp;ep=p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3FE20-7230-354A-BE3E-23F91DC882B3}">
  <sheetPr>
    <tabColor theme="6" tint="-0.249977111117893"/>
  </sheetPr>
  <dimension ref="C1:L76"/>
  <sheetViews>
    <sheetView tabSelected="1" zoomScaleNormal="150" workbookViewId="0">
      <selection activeCell="L32" sqref="L32"/>
    </sheetView>
  </sheetViews>
  <sheetFormatPr baseColWidth="10" defaultColWidth="11" defaultRowHeight="15"/>
  <cols>
    <col min="1" max="2" width="3.5" style="8" customWidth="1"/>
    <col min="3" max="3" width="3.83203125" style="10" customWidth="1"/>
    <col min="4" max="4" width="26.6640625" style="11" customWidth="1"/>
    <col min="5" max="5" width="122" style="8" customWidth="1"/>
    <col min="6" max="6" width="55" style="8" customWidth="1"/>
    <col min="7" max="7" width="11" style="8" hidden="1" customWidth="1"/>
    <col min="8" max="10" width="0.1640625" style="8" hidden="1" customWidth="1"/>
    <col min="11" max="11" width="7.33203125" style="8" hidden="1" customWidth="1"/>
    <col min="12" max="12" width="19.6640625" style="12" customWidth="1"/>
    <col min="13" max="13" width="5.5" style="8" customWidth="1"/>
    <col min="14" max="15" width="30.83203125" style="8" bestFit="1" customWidth="1"/>
    <col min="16" max="16384" width="11" style="8"/>
  </cols>
  <sheetData>
    <row r="1" spans="3:12" ht="35" customHeight="1">
      <c r="C1" s="22" t="s">
        <v>24</v>
      </c>
      <c r="D1" s="23"/>
      <c r="E1" s="23"/>
      <c r="F1" s="23"/>
      <c r="G1" s="23"/>
      <c r="H1" s="23"/>
      <c r="I1" s="23"/>
      <c r="J1" s="23"/>
      <c r="K1" s="23"/>
      <c r="L1" s="23"/>
    </row>
    <row r="2" spans="3:12" ht="15" customHeight="1">
      <c r="C2" s="24" t="s">
        <v>25</v>
      </c>
      <c r="D2" s="25"/>
      <c r="E2" s="25"/>
      <c r="F2" s="25"/>
      <c r="G2" s="25"/>
      <c r="H2" s="25"/>
      <c r="I2" s="25"/>
      <c r="J2" s="25"/>
      <c r="K2" s="25"/>
      <c r="L2" s="25"/>
    </row>
    <row r="3" spans="3:12" ht="48" customHeight="1"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3:12" ht="6" customHeight="1">
      <c r="C4" s="26"/>
      <c r="D4" s="26"/>
      <c r="E4" s="26"/>
      <c r="F4" s="26"/>
      <c r="G4" s="26"/>
      <c r="H4" s="26"/>
      <c r="I4" s="26"/>
      <c r="J4" s="26"/>
      <c r="K4" s="26"/>
      <c r="L4" s="26"/>
    </row>
    <row r="5" spans="3:12" s="15" customFormat="1" ht="34" customHeight="1">
      <c r="C5" s="29" t="s">
        <v>26</v>
      </c>
      <c r="D5" s="29"/>
      <c r="E5" s="29"/>
      <c r="F5" s="29"/>
      <c r="G5" s="29"/>
      <c r="H5" s="29"/>
      <c r="I5" s="29"/>
      <c r="J5" s="29"/>
      <c r="K5" s="29"/>
      <c r="L5" s="29"/>
    </row>
    <row r="6" spans="3:12" ht="104" customHeight="1">
      <c r="C6" s="30" t="s">
        <v>27</v>
      </c>
      <c r="D6" s="30"/>
      <c r="E6" s="30"/>
      <c r="F6" s="30"/>
      <c r="G6" s="30"/>
      <c r="H6" s="30"/>
      <c r="I6" s="30"/>
      <c r="J6" s="30"/>
      <c r="K6" s="30"/>
      <c r="L6" s="30"/>
    </row>
    <row r="7" spans="3:12" ht="6" customHeight="1">
      <c r="C7" s="26"/>
      <c r="D7" s="26"/>
      <c r="E7" s="26"/>
      <c r="F7" s="26"/>
      <c r="G7" s="26"/>
      <c r="H7" s="26"/>
      <c r="I7" s="26"/>
      <c r="J7" s="26"/>
      <c r="K7" s="26"/>
      <c r="L7" s="26"/>
    </row>
    <row r="8" spans="3:12" ht="77" customHeight="1">
      <c r="C8" s="31" t="s">
        <v>16</v>
      </c>
      <c r="D8" s="31"/>
      <c r="E8" s="31"/>
      <c r="F8" s="31"/>
      <c r="G8" s="31"/>
      <c r="H8" s="31"/>
      <c r="I8" s="31"/>
      <c r="J8" s="31"/>
      <c r="K8" s="31"/>
      <c r="L8" s="31"/>
    </row>
    <row r="9" spans="3:12" ht="6" customHeight="1">
      <c r="C9" s="26"/>
      <c r="D9" s="26"/>
      <c r="E9" s="26"/>
      <c r="F9" s="26"/>
      <c r="G9" s="26"/>
      <c r="H9" s="26"/>
      <c r="I9" s="26"/>
      <c r="J9" s="26"/>
      <c r="K9" s="26"/>
      <c r="L9" s="26"/>
    </row>
    <row r="10" spans="3:12" ht="52" customHeight="1">
      <c r="C10" s="21" t="s">
        <v>28</v>
      </c>
      <c r="D10" s="21"/>
      <c r="E10" s="21"/>
      <c r="F10" s="21"/>
      <c r="G10" s="21"/>
      <c r="H10" s="21"/>
      <c r="I10" s="21"/>
      <c r="J10" s="21"/>
      <c r="K10" s="21"/>
      <c r="L10" s="21"/>
    </row>
    <row r="11" spans="3:12" s="9" customFormat="1" ht="24" customHeight="1">
      <c r="C11" s="2" t="s">
        <v>17</v>
      </c>
      <c r="D11" s="6" t="s">
        <v>0</v>
      </c>
      <c r="E11" s="3" t="s">
        <v>1</v>
      </c>
      <c r="F11" s="3" t="s">
        <v>18</v>
      </c>
      <c r="G11" s="4"/>
      <c r="H11" s="4"/>
      <c r="I11" s="4"/>
      <c r="J11" s="4"/>
      <c r="K11" s="4"/>
      <c r="L11" s="3" t="s">
        <v>19</v>
      </c>
    </row>
    <row r="12" spans="3:12" s="9" customFormat="1" ht="42">
      <c r="C12" s="5">
        <v>1</v>
      </c>
      <c r="D12" s="33" t="s">
        <v>2</v>
      </c>
      <c r="E12" s="14" t="s">
        <v>51</v>
      </c>
      <c r="F12" s="14"/>
      <c r="G12" s="13"/>
      <c r="H12" s="13"/>
      <c r="I12" s="13"/>
      <c r="J12" s="13"/>
      <c r="K12" s="13"/>
      <c r="L12" s="16" t="str">
        <f>IF(F12="", "", IFERROR(MATCH(F12, {"No system in place","Partially centralized","Fully centralized but with some gaps","Fully centralized and automated"}, 0)-1, 0))</f>
        <v/>
      </c>
    </row>
    <row r="13" spans="3:12" s="9" customFormat="1" ht="24" customHeight="1">
      <c r="C13" s="5">
        <v>2</v>
      </c>
      <c r="D13" s="17"/>
      <c r="E13" s="14" t="s">
        <v>40</v>
      </c>
      <c r="F13" s="14"/>
      <c r="G13" s="13"/>
      <c r="H13" s="13"/>
      <c r="I13" s="13"/>
      <c r="J13" s="13"/>
      <c r="K13" s="13"/>
      <c r="L13" s="16" t="str">
        <f>IF(F13="", "", IFERROR(MATCH(F13, {"Paper-based only","Mixed between paper and digital formats","Fully digital but with some gaps","Fully digital structured and centrally stored"}, 0)-1, 0))</f>
        <v/>
      </c>
    </row>
    <row r="14" spans="3:12" s="9" customFormat="1" ht="21">
      <c r="C14" s="5">
        <v>3</v>
      </c>
      <c r="D14" s="17"/>
      <c r="E14" s="14" t="s">
        <v>41</v>
      </c>
      <c r="F14" s="14"/>
      <c r="G14" s="13"/>
      <c r="H14" s="13"/>
      <c r="I14" s="13"/>
      <c r="J14" s="13"/>
      <c r="K14" s="13"/>
      <c r="L14" s="16" t="str">
        <f>IF(F14="", "", IFERROR(MATCH(F14, {"No system in place","Partially centralized (manual tracking or inconsistent tools)","Fully centralized but some gaps","Fully centralized structured and automated system"}, 0)-1, 0))</f>
        <v/>
      </c>
    </row>
    <row r="15" spans="3:12" s="9" customFormat="1" ht="24" customHeight="1">
      <c r="C15" s="5">
        <v>4</v>
      </c>
      <c r="D15" s="17" t="s">
        <v>3</v>
      </c>
      <c r="E15" s="13" t="s">
        <v>48</v>
      </c>
      <c r="F15" s="14"/>
      <c r="G15" s="13"/>
      <c r="H15" s="13"/>
      <c r="I15" s="13"/>
      <c r="J15" s="13"/>
      <c r="K15" s="13"/>
      <c r="L15" s="16" t="str">
        <f>IF(F15="", "", IFERROR(MATCH(F15, {"No backup","Manual backup","Automated but not fully reliable","Fully automated and reliable"}, 0)-1, 0))</f>
        <v/>
      </c>
    </row>
    <row r="16" spans="3:12" s="9" customFormat="1" ht="24" customHeight="1">
      <c r="C16" s="5">
        <v>5</v>
      </c>
      <c r="D16" s="17"/>
      <c r="E16" s="13" t="s">
        <v>49</v>
      </c>
      <c r="F16" s="14"/>
      <c r="G16" s="13"/>
      <c r="H16" s="13"/>
      <c r="I16" s="13"/>
      <c r="J16" s="13"/>
      <c r="K16" s="13"/>
      <c r="L16" s="16" t="str">
        <f>IF(F16="","", IFERROR(MATCH(F16, {"Rarely linked","Sometimes linked but difficult to retrieve","Frequently linked and easy to retrieve","Fully interconnected and easily accessible"}, 0)-1, 0))</f>
        <v/>
      </c>
    </row>
    <row r="17" spans="3:12" s="9" customFormat="1" ht="21">
      <c r="C17" s="5">
        <v>6</v>
      </c>
      <c r="D17" s="17"/>
      <c r="E17" s="13" t="s">
        <v>42</v>
      </c>
      <c r="F17" s="14"/>
      <c r="G17" s="13"/>
      <c r="H17" s="13"/>
      <c r="I17" s="13"/>
      <c r="J17" s="13"/>
      <c r="K17" s="13"/>
      <c r="L17" s="16" t="str">
        <f>IF(F17="", "", IFERROR(MATCH(F17, {"Requires significant effort and time","Accessible after some manual steps","Instantly accessible but not fully organized","Instantly accessible/searchable and well-organized"}, 0)-1, 0))</f>
        <v/>
      </c>
    </row>
    <row r="18" spans="3:12" s="9" customFormat="1" ht="24" customHeight="1">
      <c r="C18" s="5">
        <v>7</v>
      </c>
      <c r="D18" s="17" t="s">
        <v>4</v>
      </c>
      <c r="E18" s="14" t="s">
        <v>43</v>
      </c>
      <c r="F18" s="14"/>
      <c r="G18" s="13"/>
      <c r="H18" s="13"/>
      <c r="I18" s="13"/>
      <c r="J18" s="13"/>
      <c r="K18" s="13"/>
      <c r="L18" s="16" t="str">
        <f>IF(F18="", "", IFERROR(MATCH(F18, {"No system in place","Partially automated tracking","Automated system but with some gaps","Fully automated with real-time tracking"}, 0)-1, 0))</f>
        <v/>
      </c>
    </row>
    <row r="19" spans="3:12" s="9" customFormat="1" ht="24" customHeight="1">
      <c r="C19" s="5">
        <v>8</v>
      </c>
      <c r="D19" s="17"/>
      <c r="E19" s="14" t="s">
        <v>44</v>
      </c>
      <c r="F19" s="14"/>
      <c r="G19" s="13"/>
      <c r="H19" s="13"/>
      <c r="I19" s="13"/>
      <c r="J19" s="13"/>
      <c r="K19" s="13"/>
      <c r="L19" s="16" t="str">
        <f>IF(F19="", "", IFERROR(MATCH(F19, {"More than 30%","10-30%","Less than 10%","Minimal as automation and/or AI is used"}, 0)-1, 0))</f>
        <v/>
      </c>
    </row>
    <row r="20" spans="3:12" s="9" customFormat="1" ht="24" customHeight="1">
      <c r="C20" s="5">
        <v>9</v>
      </c>
      <c r="D20" s="17" t="s">
        <v>6</v>
      </c>
      <c r="E20" s="14" t="s">
        <v>7</v>
      </c>
      <c r="F20" s="14"/>
      <c r="G20" s="13"/>
      <c r="H20" s="13"/>
      <c r="I20" s="13"/>
      <c r="J20" s="13"/>
      <c r="K20" s="13"/>
      <c r="L20" s="16" t="str">
        <f>IF(F20="", "", IFERROR(MATCH(F20, {"Emails and paper notes","Shared files","Centralized system with some gaps","Fully integrated system with real-time access"}, 0)-1, 0))</f>
        <v/>
      </c>
    </row>
    <row r="21" spans="3:12" s="9" customFormat="1" ht="42">
      <c r="C21" s="5">
        <v>10</v>
      </c>
      <c r="D21" s="17"/>
      <c r="E21" s="14" t="s">
        <v>50</v>
      </c>
      <c r="F21" s="14"/>
      <c r="G21" s="13"/>
      <c r="H21" s="13"/>
      <c r="I21" s="13"/>
      <c r="J21" s="13"/>
      <c r="K21" s="13"/>
      <c r="L21" s="16" t="str">
        <f>IF(F21="", "", IFERROR(MATCH(F21, {"More than 30%","10-30%","Less than 10%","Minimal automation and/or AI is used"}, 0)-1, 0))</f>
        <v/>
      </c>
    </row>
    <row r="22" spans="3:12" s="9" customFormat="1" ht="24" customHeight="1">
      <c r="C22" s="5">
        <v>11</v>
      </c>
      <c r="D22" s="17"/>
      <c r="E22" s="14" t="s">
        <v>39</v>
      </c>
      <c r="F22" s="14"/>
      <c r="G22" s="13"/>
      <c r="H22" s="13"/>
      <c r="I22" s="13"/>
      <c r="J22" s="13"/>
      <c r="K22" s="13"/>
      <c r="L22" s="16" t="str">
        <f>IF(F22="", "", IFERROR(MATCH(F22, {"Not defined","Somewhat defined","Clearly defined but with incomplete aspects","Fully defined/documented and retrievable"}, 0)-1, 0))</f>
        <v/>
      </c>
    </row>
    <row r="23" spans="3:12" s="9" customFormat="1" ht="24" customHeight="1">
      <c r="C23" s="5">
        <v>12</v>
      </c>
      <c r="D23" s="17" t="s">
        <v>8</v>
      </c>
      <c r="E23" s="14" t="s">
        <v>45</v>
      </c>
      <c r="F23" s="14"/>
      <c r="G23" s="13"/>
      <c r="H23" s="13"/>
      <c r="I23" s="13"/>
      <c r="J23" s="13"/>
      <c r="K23" s="13"/>
      <c r="L23" s="16" t="str">
        <f>IF(F23="", "", IFERROR(MATCH(F23, {"Manual data transfer","Semi-automated transfer","Automated transfer","Fully integrated system"}, 0)-1, 0))</f>
        <v/>
      </c>
    </row>
    <row r="24" spans="3:12" s="9" customFormat="1" ht="24" customHeight="1">
      <c r="C24" s="5">
        <v>13</v>
      </c>
      <c r="D24" s="17"/>
      <c r="E24" s="14" t="s">
        <v>46</v>
      </c>
      <c r="F24" s="14"/>
      <c r="G24" s="13"/>
      <c r="H24" s="13"/>
      <c r="I24" s="13"/>
      <c r="J24" s="13"/>
      <c r="K24" s="13"/>
      <c r="L24" s="16" t="str">
        <f>IF(F24="", "", IFERROR(MATCH(F24, {"Manual analysis","Using templates","Automated analysis","Fully integrated analysis"}, 0)-1, 0))</f>
        <v/>
      </c>
    </row>
    <row r="25" spans="3:12" s="9" customFormat="1" ht="24" customHeight="1">
      <c r="C25" s="5">
        <v>14</v>
      </c>
      <c r="D25" s="17"/>
      <c r="E25" s="14" t="s">
        <v>47</v>
      </c>
      <c r="F25" s="14"/>
      <c r="G25" s="13"/>
      <c r="H25" s="13"/>
      <c r="I25" s="13"/>
      <c r="J25" s="13"/>
      <c r="K25" s="13"/>
      <c r="L25" s="16" t="str">
        <f>IF(F25="", "", IFERROR(MATCH(F25, {"Manual effort","Partially automated","Fully automated","Real-time data visualization"}, 0)-1, 0))</f>
        <v/>
      </c>
    </row>
    <row r="26" spans="3:12" s="9" customFormat="1" ht="21">
      <c r="C26" s="5">
        <v>15</v>
      </c>
      <c r="D26" s="17" t="s">
        <v>5</v>
      </c>
      <c r="E26" s="14" t="s">
        <v>9</v>
      </c>
      <c r="F26" s="14"/>
      <c r="G26" s="13"/>
      <c r="H26" s="13"/>
      <c r="I26" s="13"/>
      <c r="J26" s="13"/>
      <c r="K26" s="13"/>
      <c r="L26" s="16" t="str">
        <f>IF(F26="", "", IFERROR(MATCH(F26, {"Poor","Acceptable","Excellent","Fully aligned and continuously monitored and adjusted based on real-time feedback"}, 0)-1, 0))</f>
        <v/>
      </c>
    </row>
    <row r="27" spans="3:12" s="9" customFormat="1" ht="24" customHeight="1">
      <c r="C27" s="5">
        <v>16</v>
      </c>
      <c r="D27" s="17"/>
      <c r="E27" s="14" t="s">
        <v>10</v>
      </c>
      <c r="F27" s="14"/>
      <c r="G27" s="13"/>
      <c r="H27" s="13"/>
      <c r="I27" s="13"/>
      <c r="J27" s="13"/>
      <c r="K27" s="13"/>
      <c r="L27" s="16" t="str">
        <f>IF(F27="", "", IFERROR(MATCH(F27, {"Poor","Acceptable","Excellent","Fully agile and adaptable"}, 0)-1, 0))</f>
        <v/>
      </c>
    </row>
    <row r="28" spans="3:12" s="9" customFormat="1" ht="24" customHeight="1">
      <c r="C28" s="5">
        <v>17</v>
      </c>
      <c r="D28" s="17"/>
      <c r="E28" s="14" t="s">
        <v>11</v>
      </c>
      <c r="F28" s="14"/>
      <c r="G28" s="13"/>
      <c r="H28" s="13"/>
      <c r="I28" s="13"/>
      <c r="J28" s="13"/>
      <c r="K28" s="13"/>
      <c r="L28" s="16" t="str">
        <f>IF(F28="", "", IFERROR(MATCH(F28, {"Rarely","Frequently","Always","Seamlessly integrated into decision-making"}, 0)-1, 0))</f>
        <v/>
      </c>
    </row>
    <row r="29" spans="3:12" s="9" customFormat="1" ht="21">
      <c r="C29" s="5">
        <v>18</v>
      </c>
      <c r="D29" s="17" t="s">
        <v>12</v>
      </c>
      <c r="E29" s="14" t="s">
        <v>13</v>
      </c>
      <c r="F29" s="14"/>
      <c r="G29" s="13"/>
      <c r="H29" s="13"/>
      <c r="I29" s="13"/>
      <c r="J29" s="13"/>
      <c r="K29" s="13"/>
      <c r="L29" s="16" t="str">
        <f>IF(F29="", "", IFERROR(MATCH(F29, {"No we don't use technology","We are outdated","We are evolving","We fully utilize modern tech trends (e.g. cloud computing/AI)"}, 0)-1, 0))</f>
        <v/>
      </c>
    </row>
    <row r="30" spans="3:12" s="9" customFormat="1" ht="21">
      <c r="C30" s="5">
        <v>19</v>
      </c>
      <c r="D30" s="17"/>
      <c r="E30" s="14" t="s">
        <v>14</v>
      </c>
      <c r="F30" s="14"/>
      <c r="G30" s="13"/>
      <c r="H30" s="13"/>
      <c r="I30" s="13"/>
      <c r="J30" s="13"/>
      <c r="K30" s="13"/>
      <c r="L30" s="16" t="str">
        <f>IF(F30="", "", IFERROR(MATCH(F30, {"We re-do most tasks manually","It happens that we re-do tasks manually","We trust technology outputs most of the time","I fully trust the technology we used and never doubt outcomes"}, 0)-1, 0))</f>
        <v/>
      </c>
    </row>
    <row r="31" spans="3:12" s="9" customFormat="1" ht="24" customHeight="1">
      <c r="C31" s="5">
        <v>20</v>
      </c>
      <c r="D31" s="17"/>
      <c r="E31" s="14" t="s">
        <v>15</v>
      </c>
      <c r="F31" s="14"/>
      <c r="G31" s="13"/>
      <c r="H31" s="13"/>
      <c r="I31" s="13"/>
      <c r="J31" s="13"/>
      <c r="K31" s="13"/>
      <c r="L31" s="16" t="str">
        <f>IF(F31="", "", IFERROR(MATCH(F31, {"Not at all","Partially (requires human oversight)","Yes 100% automated with some oversight","Fully automated with minimal human intervention"}, 0)-1, 0))</f>
        <v/>
      </c>
    </row>
    <row r="32" spans="3:12" s="9" customFormat="1" ht="24" customHeight="1">
      <c r="C32" s="32" t="s">
        <v>20</v>
      </c>
      <c r="D32" s="32"/>
      <c r="E32" s="32"/>
      <c r="F32" s="32"/>
      <c r="G32" s="13"/>
      <c r="H32" s="13"/>
      <c r="I32" s="13"/>
      <c r="J32" s="13"/>
      <c r="K32" s="13"/>
      <c r="L32" s="16" t="str">
        <f>IF(COUNTBLANK(L12:L31)&gt;0, "", SUM(L12:L31))</f>
        <v/>
      </c>
    </row>
    <row r="33" spans="3:12">
      <c r="C33" s="27"/>
      <c r="D33" s="27"/>
      <c r="E33" s="27"/>
      <c r="F33" s="27"/>
      <c r="G33" s="27"/>
      <c r="H33" s="27"/>
      <c r="I33" s="27"/>
      <c r="J33" s="27"/>
      <c r="K33" s="27"/>
      <c r="L33" s="27"/>
    </row>
    <row r="34" spans="3:12">
      <c r="C34" s="27"/>
      <c r="D34" s="27"/>
      <c r="E34" s="27"/>
      <c r="F34" s="27"/>
      <c r="G34" s="27"/>
      <c r="H34" s="27"/>
      <c r="I34" s="27"/>
      <c r="J34" s="27"/>
      <c r="K34" s="27"/>
      <c r="L34" s="27"/>
    </row>
    <row r="35" spans="3:12">
      <c r="C35" s="27"/>
      <c r="D35" s="27"/>
      <c r="E35" s="27"/>
      <c r="F35" s="27"/>
      <c r="G35" s="27"/>
      <c r="H35" s="27"/>
      <c r="I35" s="27"/>
      <c r="J35" s="27"/>
      <c r="K35" s="27"/>
      <c r="L35" s="27"/>
    </row>
    <row r="36" spans="3:12">
      <c r="C36" s="27"/>
      <c r="D36" s="27"/>
      <c r="E36" s="27"/>
      <c r="F36" s="27"/>
      <c r="G36" s="27"/>
      <c r="H36" s="27"/>
      <c r="I36" s="27"/>
      <c r="J36" s="27"/>
      <c r="K36" s="27"/>
      <c r="L36" s="27"/>
    </row>
    <row r="37" spans="3:12">
      <c r="C37" s="27"/>
      <c r="D37" s="27"/>
      <c r="E37" s="27"/>
      <c r="F37" s="27"/>
      <c r="G37" s="27"/>
      <c r="H37" s="27"/>
      <c r="I37" s="27"/>
      <c r="J37" s="27"/>
      <c r="K37" s="27"/>
      <c r="L37" s="27"/>
    </row>
    <row r="38" spans="3:12">
      <c r="C38" s="27"/>
      <c r="D38" s="27"/>
      <c r="E38" s="27"/>
      <c r="F38" s="27"/>
      <c r="G38" s="27"/>
      <c r="H38" s="27"/>
      <c r="I38" s="27"/>
      <c r="J38" s="27"/>
      <c r="K38" s="27"/>
      <c r="L38" s="27"/>
    </row>
    <row r="39" spans="3:12">
      <c r="C39" s="27"/>
      <c r="D39" s="27"/>
      <c r="E39" s="27"/>
      <c r="F39" s="27"/>
      <c r="G39" s="27"/>
      <c r="H39" s="27"/>
      <c r="I39" s="27"/>
      <c r="J39" s="27"/>
      <c r="K39" s="27"/>
      <c r="L39" s="27"/>
    </row>
    <row r="40" spans="3:12">
      <c r="C40" s="27"/>
      <c r="D40" s="27"/>
      <c r="E40" s="27"/>
      <c r="F40" s="27"/>
      <c r="G40" s="27"/>
      <c r="H40" s="27"/>
      <c r="I40" s="27"/>
      <c r="J40" s="27"/>
      <c r="K40" s="27"/>
      <c r="L40" s="27"/>
    </row>
    <row r="41" spans="3:12">
      <c r="C41" s="27"/>
      <c r="D41" s="27"/>
      <c r="E41" s="27"/>
      <c r="F41" s="27"/>
      <c r="G41" s="27"/>
      <c r="H41" s="27"/>
      <c r="I41" s="27"/>
      <c r="J41" s="27"/>
      <c r="K41" s="27"/>
      <c r="L41" s="27"/>
    </row>
    <row r="42" spans="3:12">
      <c r="C42" s="27"/>
      <c r="D42" s="27"/>
      <c r="E42" s="27"/>
      <c r="F42" s="27"/>
      <c r="G42" s="27"/>
      <c r="H42" s="27"/>
      <c r="I42" s="27"/>
      <c r="J42" s="27"/>
      <c r="K42" s="27"/>
      <c r="L42" s="27"/>
    </row>
    <row r="43" spans="3:12" ht="59" customHeight="1">
      <c r="C43" s="27"/>
      <c r="D43" s="27"/>
      <c r="E43" s="27"/>
      <c r="F43" s="27"/>
      <c r="G43" s="27"/>
      <c r="H43" s="27"/>
      <c r="I43" s="27"/>
      <c r="J43" s="27"/>
      <c r="K43" s="27"/>
      <c r="L43" s="27"/>
    </row>
    <row r="44" spans="3:12" ht="1" customHeight="1">
      <c r="C44" s="27"/>
      <c r="D44" s="27"/>
      <c r="E44" s="27"/>
      <c r="F44" s="27"/>
      <c r="G44" s="27"/>
      <c r="H44" s="27"/>
      <c r="I44" s="27"/>
      <c r="J44" s="27"/>
      <c r="K44" s="27"/>
      <c r="L44" s="27"/>
    </row>
    <row r="45" spans="3:12" ht="16" hidden="1" customHeight="1">
      <c r="C45" s="27"/>
      <c r="D45" s="27"/>
      <c r="E45" s="27"/>
      <c r="F45" s="27"/>
      <c r="G45" s="27"/>
      <c r="H45" s="27"/>
      <c r="I45" s="27"/>
      <c r="J45" s="27"/>
      <c r="K45" s="27"/>
      <c r="L45" s="27"/>
    </row>
    <row r="46" spans="3:12" ht="16" hidden="1" customHeight="1">
      <c r="C46" s="27"/>
      <c r="D46" s="27"/>
      <c r="E46" s="27"/>
      <c r="F46" s="27"/>
      <c r="G46" s="27"/>
      <c r="H46" s="27"/>
      <c r="I46" s="27"/>
      <c r="J46" s="27"/>
      <c r="K46" s="27"/>
      <c r="L46" s="27"/>
    </row>
    <row r="47" spans="3:12" ht="15" hidden="1" customHeight="1">
      <c r="C47" s="27"/>
      <c r="D47" s="27"/>
      <c r="E47" s="27"/>
      <c r="F47" s="27"/>
      <c r="G47" s="27"/>
      <c r="H47" s="27"/>
      <c r="I47" s="27"/>
      <c r="J47" s="27"/>
      <c r="K47" s="27"/>
      <c r="L47" s="27"/>
    </row>
    <row r="48" spans="3:12" ht="15" hidden="1" customHeight="1">
      <c r="C48" s="27"/>
      <c r="D48" s="27"/>
      <c r="E48" s="27"/>
      <c r="F48" s="27"/>
      <c r="G48" s="27"/>
      <c r="H48" s="27"/>
      <c r="I48" s="27"/>
      <c r="J48" s="27"/>
      <c r="K48" s="27"/>
      <c r="L48" s="27"/>
    </row>
    <row r="49" spans="3:12" ht="232" customHeight="1">
      <c r="C49" s="27"/>
      <c r="D49" s="27"/>
      <c r="E49" s="27"/>
      <c r="F49" s="27"/>
      <c r="G49" s="27"/>
      <c r="H49" s="27"/>
      <c r="I49" s="27"/>
      <c r="J49" s="27"/>
      <c r="K49" s="27"/>
      <c r="L49" s="27"/>
    </row>
    <row r="50" spans="3:12" ht="54" customHeight="1">
      <c r="C50" s="28" t="str">
        <f>IF(L32="", "❗ Please answer the questions to determine your lab's maturity level.",
 IF(L32&lt;=14, "Low Maturity",
 IF(L32&lt;=29, "Beginner",
 IF(L32&lt;=44, "Foundation",
 "High Performer"))))</f>
        <v>❗ Please answer the questions to determine your lab's maturity level.</v>
      </c>
      <c r="D50" s="28"/>
      <c r="E50" s="28"/>
      <c r="F50" s="28"/>
      <c r="G50" s="28"/>
      <c r="H50" s="28"/>
      <c r="I50" s="28"/>
      <c r="J50" s="28"/>
      <c r="K50" s="28"/>
      <c r="L50" s="28"/>
    </row>
    <row r="51" spans="3:12" ht="36" customHeight="1">
      <c r="C51" s="20" t="str">
        <f>IF(L32="","❗ Please answer the questions to get your score! Your lab's maturity level cannot be determined until all questions are answered.",IF(L32&lt;=14,"Your lab has plenty of opportunities to improve efficiency! Many processes might still be manual, but that means there’s great potential for optimization. 🛠 "&amp;"Let's explore how you can modernize and streamline your workflows. 📞 Contact us using the details below—we’d love to help!",IF(L32&lt;=29,"You’ve taken the first steps toward efficiency, but there’s still room to grow. A few key improvements could boost your lab’s performance significantly. 🚀 "&amp;"Let’s discuss how to standardize, automate and enhance your processes — reach out using the contact details below!",IF(L32&lt;=44,"You’re on the right track! Your lab has structured workflows and some automation, but there are still opportunities to optimize. 🔧 "&amp;"With the right refinements, you could reach peak efficiency. Let’s connect and discuss your next steps!","Wow, your lab is operating at a high level! You’re already excelling in efficiency and automation. But even the best labs can push further—"&amp;"whether it’s fine-tuning processes or exploring cutting-edge innovations. Let’s chat and see how we can help you stay ahead!"))))</f>
        <v>❗ Please answer the questions to get your score! Your lab's maturity level cannot be determined until all questions are answered.</v>
      </c>
      <c r="D51" s="20"/>
      <c r="E51" s="20"/>
      <c r="F51" s="20"/>
      <c r="G51" s="20"/>
      <c r="H51" s="20"/>
      <c r="I51" s="20"/>
      <c r="J51" s="20"/>
      <c r="K51" s="20"/>
      <c r="L51" s="20"/>
    </row>
    <row r="52" spans="3:12">
      <c r="C52" s="20"/>
      <c r="D52" s="20"/>
      <c r="E52" s="20"/>
      <c r="F52" s="20"/>
      <c r="G52" s="20"/>
      <c r="H52" s="20"/>
      <c r="I52" s="20"/>
      <c r="J52" s="20"/>
      <c r="K52" s="20"/>
      <c r="L52" s="20"/>
    </row>
    <row r="53" spans="3:12">
      <c r="C53" s="20"/>
      <c r="D53" s="20"/>
      <c r="E53" s="20"/>
      <c r="F53" s="20"/>
      <c r="G53" s="20"/>
      <c r="H53" s="20"/>
      <c r="I53" s="20"/>
      <c r="J53" s="20"/>
      <c r="K53" s="20"/>
      <c r="L53" s="20"/>
    </row>
    <row r="54" spans="3:12">
      <c r="C54" s="20"/>
      <c r="D54" s="20"/>
      <c r="E54" s="20"/>
      <c r="F54" s="20"/>
      <c r="G54" s="20"/>
      <c r="H54" s="20"/>
      <c r="I54" s="20"/>
      <c r="J54" s="20"/>
      <c r="K54" s="20"/>
      <c r="L54" s="20"/>
    </row>
    <row r="55" spans="3:12">
      <c r="C55" s="20"/>
      <c r="D55" s="20"/>
      <c r="E55" s="20"/>
      <c r="F55" s="20"/>
      <c r="G55" s="20"/>
      <c r="H55" s="20"/>
      <c r="I55" s="20"/>
      <c r="J55" s="20"/>
      <c r="K55" s="20"/>
      <c r="L55" s="20"/>
    </row>
    <row r="56" spans="3:12">
      <c r="C56" s="20"/>
      <c r="D56" s="20"/>
      <c r="E56" s="20"/>
      <c r="F56" s="20"/>
      <c r="G56" s="20"/>
      <c r="H56" s="20"/>
      <c r="I56" s="20"/>
      <c r="J56" s="20"/>
      <c r="K56" s="20"/>
      <c r="L56" s="20"/>
    </row>
    <row r="57" spans="3:12">
      <c r="C57" s="20"/>
      <c r="D57" s="20"/>
      <c r="E57" s="20"/>
      <c r="F57" s="20"/>
      <c r="G57" s="20"/>
      <c r="H57" s="20"/>
      <c r="I57" s="20"/>
      <c r="J57" s="20"/>
      <c r="K57" s="20"/>
      <c r="L57" s="20"/>
    </row>
    <row r="58" spans="3:12">
      <c r="C58" s="20"/>
      <c r="D58" s="20"/>
      <c r="E58" s="20"/>
      <c r="F58" s="20"/>
      <c r="G58" s="20"/>
      <c r="H58" s="20"/>
      <c r="I58" s="20"/>
      <c r="J58" s="20"/>
      <c r="K58" s="20"/>
      <c r="L58" s="20"/>
    </row>
    <row r="59" spans="3:12" ht="42" customHeight="1">
      <c r="C59" s="21" t="s">
        <v>29</v>
      </c>
      <c r="D59" s="21"/>
      <c r="E59" s="21"/>
      <c r="F59" s="21"/>
      <c r="G59" s="21"/>
      <c r="H59" s="21"/>
      <c r="I59" s="21"/>
      <c r="J59" s="21"/>
      <c r="K59" s="21"/>
      <c r="L59" s="21"/>
    </row>
    <row r="60" spans="3:12" ht="96" customHeight="1">
      <c r="C60" s="20" t="s">
        <v>21</v>
      </c>
      <c r="D60" s="20"/>
      <c r="E60" s="20"/>
      <c r="F60" s="20" t="s">
        <v>22</v>
      </c>
      <c r="G60" s="20"/>
      <c r="H60" s="20"/>
      <c r="I60" s="20"/>
      <c r="J60" s="20"/>
      <c r="K60" s="20"/>
      <c r="L60" s="20"/>
    </row>
    <row r="61" spans="3:12" ht="26" customHeight="1">
      <c r="C61" s="18" t="s">
        <v>23</v>
      </c>
      <c r="D61" s="18"/>
      <c r="E61" s="18"/>
      <c r="F61" s="18"/>
      <c r="G61" s="18"/>
      <c r="H61" s="18"/>
      <c r="I61" s="18"/>
      <c r="J61" s="18"/>
      <c r="K61" s="18"/>
      <c r="L61" s="18"/>
    </row>
    <row r="62" spans="3:12" ht="24" customHeight="1">
      <c r="C62" s="19" t="s">
        <v>30</v>
      </c>
      <c r="D62" s="19"/>
      <c r="E62" s="19"/>
      <c r="F62" s="19"/>
      <c r="G62" s="19"/>
      <c r="H62" s="19"/>
      <c r="I62" s="19"/>
      <c r="J62" s="19"/>
      <c r="K62" s="19"/>
      <c r="L62" s="19"/>
    </row>
    <row r="63" spans="3:12" ht="15" customHeight="1"/>
    <row r="64" spans="3:12" ht="15" customHeight="1"/>
    <row r="65" ht="15" customHeight="1"/>
    <row r="66" ht="13" customHeight="1"/>
    <row r="67" ht="15" customHeight="1"/>
    <row r="68" ht="1" customHeight="1"/>
    <row r="69" ht="1" customHeight="1"/>
    <row r="70" ht="1" customHeight="1"/>
    <row r="71" ht="1" customHeight="1"/>
    <row r="72" ht="1" customHeight="1"/>
    <row r="73" ht="1" customHeight="1"/>
    <row r="74" ht="1" customHeight="1"/>
    <row r="75" ht="71" customHeight="1"/>
    <row r="76" ht="43" customHeight="1"/>
  </sheetData>
  <mergeCells count="25">
    <mergeCell ref="C1:L1"/>
    <mergeCell ref="C2:L3"/>
    <mergeCell ref="C4:L4"/>
    <mergeCell ref="C33:L49"/>
    <mergeCell ref="C50:L50"/>
    <mergeCell ref="C5:L5"/>
    <mergeCell ref="C6:L6"/>
    <mergeCell ref="C7:L7"/>
    <mergeCell ref="C8:L8"/>
    <mergeCell ref="C9:L9"/>
    <mergeCell ref="C32:F32"/>
    <mergeCell ref="C10:L10"/>
    <mergeCell ref="D29:D31"/>
    <mergeCell ref="D12:D14"/>
    <mergeCell ref="D15:D17"/>
    <mergeCell ref="D18:D19"/>
    <mergeCell ref="D20:D22"/>
    <mergeCell ref="D23:D25"/>
    <mergeCell ref="D26:D28"/>
    <mergeCell ref="C61:L61"/>
    <mergeCell ref="C62:L62"/>
    <mergeCell ref="F60:L60"/>
    <mergeCell ref="C60:E60"/>
    <mergeCell ref="C51:L58"/>
    <mergeCell ref="C59:L59"/>
  </mergeCells>
  <conditionalFormatting sqref="C50:L50">
    <cfRule type="cellIs" dxfId="3" priority="1" stopIfTrue="1" operator="equal">
      <formula>"Low Maturity"</formula>
    </cfRule>
    <cfRule type="cellIs" dxfId="2" priority="2" stopIfTrue="1" operator="equal">
      <formula>"Beginner"</formula>
    </cfRule>
    <cfRule type="cellIs" dxfId="1" priority="3" stopIfTrue="1" operator="equal">
      <formula>"Foundation"</formula>
    </cfRule>
    <cfRule type="containsText" dxfId="0" priority="5" stopIfTrue="1" operator="containsText" text="High Performer">
      <formula>NOT(ISERROR(SEARCH("High Performer",C50)))</formula>
    </cfRule>
  </conditionalFormatting>
  <dataValidations count="20">
    <dataValidation type="list" allowBlank="1" showInputMessage="1" showErrorMessage="1" sqref="F12" xr:uid="{9CF26A19-8AAA-A84C-843C-A21C62E16DBD}">
      <formula1>"No system in place,Partially centralized,Fully centralized but with some gaps,Fully centralized and automated"</formula1>
    </dataValidation>
    <dataValidation type="list" allowBlank="1" showInputMessage="1" showErrorMessage="1" sqref="F13" xr:uid="{7AD6F356-CFB4-4E41-B964-B3AE23076DDE}">
      <formula1>"Paper-based only, Mixed between paper and digital formats, Fully digital but with some gaps, Fully digital structured and centrally stored"</formula1>
    </dataValidation>
    <dataValidation type="list" allowBlank="1" showInputMessage="1" showErrorMessage="1" sqref="F14" xr:uid="{61150C68-9623-B14E-8B79-1A40371FE54F}">
      <formula1>"No system in place, Partially centralized (manual tracking or inconsistent tools), Fully centralized but some gaps, Fully centralized structured and automated system"</formula1>
    </dataValidation>
    <dataValidation type="list" allowBlank="1" showInputMessage="1" showErrorMessage="1" sqref="F24" xr:uid="{E9023810-90CC-4149-90FC-241962E476E1}">
      <formula1>"Manual analysis, Using templates, Automated analysis, Fully integrated analysis"</formula1>
    </dataValidation>
    <dataValidation type="list" allowBlank="1" showInputMessage="1" showErrorMessage="1" sqref="F31" xr:uid="{111FA0D4-DBED-E344-9F9C-D3EDC10B071F}">
      <formula1>"Not at all, Partially (requires human oversight), Yes 100% automated with some oversight, Fully automated with minimal human intervention"</formula1>
    </dataValidation>
    <dataValidation type="list" allowBlank="1" showInputMessage="1" showErrorMessage="1" sqref="F18" xr:uid="{842FC52E-11E6-414D-B3E0-64417C4302BB}">
      <formula1>"No system in place, Partially automated tracking, Automated system but with some gaps, Fully automated with real-time tracking"</formula1>
    </dataValidation>
    <dataValidation type="list" allowBlank="1" showInputMessage="1" showErrorMessage="1" sqref="F20" xr:uid="{BEF29B85-3937-414E-9967-9655D25B60C8}">
      <formula1>"Emails and paper notes, Shared files, Centralized system with some gaps, Fully integrated system with real-time access"</formula1>
    </dataValidation>
    <dataValidation type="list" allowBlank="1" showInputMessage="1" showErrorMessage="1" sqref="F22" xr:uid="{BDABFF4F-AF40-A04E-BEA5-C29B76F6E76F}">
      <formula1>"Not defined, Somewhat defined, Clearly defined but with incomplete aspects, Fully defined/documented and retrievable"</formula1>
    </dataValidation>
    <dataValidation type="list" allowBlank="1" showInputMessage="1" showErrorMessage="1" sqref="F23" xr:uid="{719824BA-0E55-104F-941C-7CBFDAD9AC22}">
      <formula1>"Manual data transfer, Semi-automated transfer, Automated transfer, Fully integrated system"</formula1>
    </dataValidation>
    <dataValidation type="list" allowBlank="1" showInputMessage="1" showErrorMessage="1" sqref="F25" xr:uid="{67009EC1-6F4D-4B44-9C61-F9324479B7C0}">
      <formula1>"Manual effort, Partially automated, Fully automated, Real-time data visualization"</formula1>
    </dataValidation>
    <dataValidation type="list" allowBlank="1" showInputMessage="1" showErrorMessage="1" sqref="F26" xr:uid="{AB9FB2CB-4337-6D48-8E39-1F49F6546D19}">
      <formula1>"Poor, Acceptable, Excellent, Fully aligned and continuously monitored and adjusted based on real-time feedback"</formula1>
    </dataValidation>
    <dataValidation type="list" allowBlank="1" showInputMessage="1" showErrorMessage="1" sqref="F27" xr:uid="{0520ABEF-4E72-2640-A45A-C0F512E7F1E9}">
      <formula1>"Poor, Acceptable, Excellent, Fully agile and adaptable"</formula1>
    </dataValidation>
    <dataValidation type="list" allowBlank="1" showInputMessage="1" showErrorMessage="1" sqref="F28" xr:uid="{2DCFBF68-BD56-6346-B977-0993DC8B3297}">
      <formula1>"Rarely, Frequently, Always, Seamlessly integrated into decision-making"</formula1>
    </dataValidation>
    <dataValidation type="list" allowBlank="1" showInputMessage="1" showErrorMessage="1" sqref="F30" xr:uid="{5A2EA619-55DE-5749-A643-A37ECBA98B15}">
      <formula1>"We re-do most tasks manually, It happens that we re-do tasks manually, We trust technology outputs most of the time, I fully trust the technology we used and never doubt outcomes"</formula1>
    </dataValidation>
    <dataValidation type="list" allowBlank="1" showInputMessage="1" showErrorMessage="1" sqref="F15" xr:uid="{B6925FE0-B193-EB42-8041-515407E873FA}">
      <formula1>"No backup, Manual backup, Automated but not fully reliable,   Fully automated and reliable"</formula1>
    </dataValidation>
    <dataValidation type="list" allowBlank="1" showInputMessage="1" showErrorMessage="1" sqref="F16" xr:uid="{97487973-3431-7044-A68A-B001A7CB7140}">
      <formula1>"Rarely linked, Sometimes linked but difficult to retrieve, Frequently linked and easy to retrieve, Fully interconnected and easily accessible"</formula1>
    </dataValidation>
    <dataValidation type="list" allowBlank="1" showInputMessage="1" showErrorMessage="1" sqref="F17" xr:uid="{04016DE4-A008-0948-815F-A20AC2A985E7}">
      <formula1>"Requires significant effort and time, Accessible after some manual steps, Instantly accessible but not fully organized, Instantly accessible/searchable and well-organized"</formula1>
    </dataValidation>
    <dataValidation type="list" allowBlank="1" showInputMessage="1" showErrorMessage="1" sqref="F19" xr:uid="{794E5FC3-3682-594A-B72D-5014CFFB3B3E}">
      <formula1>"More than 30%, 10-30%, Less than 10%, Minimal as automation and/or AI is used"</formula1>
    </dataValidation>
    <dataValidation type="list" allowBlank="1" showInputMessage="1" showErrorMessage="1" sqref="F21" xr:uid="{6CBEE02B-9984-EE45-9B42-405578F6E6F6}">
      <formula1>"More than 30%, 10-30%, Less than 10%, Minimal automation and/or AI is used"</formula1>
    </dataValidation>
    <dataValidation type="list" allowBlank="1" showInputMessage="1" showErrorMessage="1" sqref="F29" xr:uid="{F80A663E-EEEA-2046-A0D6-57F9CF83163E}">
      <formula1>"No we don't use technology, We are outdated, We are evolving, We fully utilize modern tech trends (e.g. cloud computing/AI)"</formula1>
    </dataValidation>
  </dataValidations>
  <hyperlinks>
    <hyperlink ref="C61:L61" r:id="rId1" display="Book a meeting with us!" xr:uid="{600DEF9A-E0F4-6A44-9843-A375287992F0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F3407-FD00-EE4B-A0F0-92F253418CB2}">
  <dimension ref="A1:B13"/>
  <sheetViews>
    <sheetView zoomScale="190" zoomScaleNormal="190" workbookViewId="0">
      <selection activeCell="B13" sqref="B13"/>
    </sheetView>
  </sheetViews>
  <sheetFormatPr baseColWidth="10" defaultColWidth="11.5" defaultRowHeight="15"/>
  <cols>
    <col min="1" max="1" width="22.33203125" bestFit="1" customWidth="1"/>
  </cols>
  <sheetData>
    <row r="1" spans="1:2">
      <c r="A1" s="1" t="s">
        <v>0</v>
      </c>
      <c r="B1" s="1" t="s">
        <v>31</v>
      </c>
    </row>
    <row r="2" spans="1:2" ht="16">
      <c r="A2" s="1" t="s">
        <v>52</v>
      </c>
      <c r="B2" s="7">
        <v>15</v>
      </c>
    </row>
    <row r="3" spans="1:2" ht="16">
      <c r="A3" s="1" t="s">
        <v>53</v>
      </c>
      <c r="B3" s="7">
        <v>15</v>
      </c>
    </row>
    <row r="4" spans="1:2" ht="16">
      <c r="A4" s="1" t="s">
        <v>54</v>
      </c>
      <c r="B4" s="7">
        <v>15</v>
      </c>
    </row>
    <row r="5" spans="1:2" ht="16">
      <c r="A5" s="1" t="s">
        <v>55</v>
      </c>
      <c r="B5" s="7">
        <v>15</v>
      </c>
    </row>
    <row r="6" spans="1:2" ht="16">
      <c r="A6" s="1" t="s">
        <v>32</v>
      </c>
      <c r="B6" s="7">
        <v>60</v>
      </c>
    </row>
    <row r="9" spans="1:2">
      <c r="A9" s="1" t="s">
        <v>33</v>
      </c>
      <c r="B9" s="1" t="s">
        <v>34</v>
      </c>
    </row>
    <row r="10" spans="1:2" ht="16">
      <c r="A10" s="1" t="s">
        <v>35</v>
      </c>
      <c r="B10" s="7" t="e">
        <f>Assessment!L32-(Data!B11/2)</f>
        <v>#VALUE!</v>
      </c>
    </row>
    <row r="11" spans="1:2" ht="16">
      <c r="A11" s="1" t="s">
        <v>36</v>
      </c>
      <c r="B11" s="7">
        <v>2</v>
      </c>
    </row>
    <row r="12" spans="1:2" ht="16">
      <c r="A12" s="1" t="s">
        <v>37</v>
      </c>
      <c r="B12" s="7" t="e">
        <f>60-Assessment!$L$32-B11/2</f>
        <v>#VALUE!</v>
      </c>
    </row>
    <row r="13" spans="1:2">
      <c r="A13" s="1" t="s">
        <v>38</v>
      </c>
      <c r="B13">
        <f>B6</f>
        <v>60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db8226b-b650-4265-a730-fc475825b15f">
      <Terms xmlns="http://schemas.microsoft.com/office/infopath/2007/PartnerControls"/>
    </lcf76f155ced4ddcb4097134ff3c332f>
    <TaxCatchAll xmlns="45cff6e5-05f9-4edd-8bc4-1d364351974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E1E5C71B8A55C4B938E072B48BA9630" ma:contentTypeVersion="18" ma:contentTypeDescription="Create a new document." ma:contentTypeScope="" ma:versionID="2d430e123fe9c803a04cf80e3ed1db6f">
  <xsd:schema xmlns:xsd="http://www.w3.org/2001/XMLSchema" xmlns:xs="http://www.w3.org/2001/XMLSchema" xmlns:p="http://schemas.microsoft.com/office/2006/metadata/properties" xmlns:ns2="9db8226b-b650-4265-a730-fc475825b15f" xmlns:ns3="45cff6e5-05f9-4edd-8bc4-1d3643519742" targetNamespace="http://schemas.microsoft.com/office/2006/metadata/properties" ma:root="true" ma:fieldsID="5ff2803a50fa142677ac92b287e855c5" ns2:_="" ns3:_="">
    <xsd:import namespace="9db8226b-b650-4265-a730-fc475825b15f"/>
    <xsd:import namespace="45cff6e5-05f9-4edd-8bc4-1d36435197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b8226b-b650-4265-a730-fc475825b1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b286c9b-7902-42d5-81c0-e8aa578fac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cff6e5-05f9-4edd-8bc4-1d364351974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32187e8-7626-4c71-9c74-17012a07a324}" ma:internalName="TaxCatchAll" ma:showField="CatchAllData" ma:web="45cff6e5-05f9-4edd-8bc4-1d36435197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3F4E1B5-0389-4DC2-AAD0-C23DC657BFE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6325624-39DE-4D56-B150-AAF374A8983A}">
  <ds:schemaRefs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terms/"/>
    <ds:schemaRef ds:uri="http://www.w3.org/XML/1998/namespace"/>
    <ds:schemaRef ds:uri="http://schemas.openxmlformats.org/package/2006/metadata/core-properties"/>
    <ds:schemaRef ds:uri="45cff6e5-05f9-4edd-8bc4-1d3643519742"/>
    <ds:schemaRef ds:uri="9db8226b-b650-4265-a730-fc475825b15f"/>
  </ds:schemaRefs>
</ds:datastoreItem>
</file>

<file path=customXml/itemProps3.xml><?xml version="1.0" encoding="utf-8"?>
<ds:datastoreItem xmlns:ds="http://schemas.openxmlformats.org/officeDocument/2006/customXml" ds:itemID="{11F6E0BF-3235-4526-A63C-9C8DA9AB1A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b8226b-b650-4265-a730-fc475825b15f"/>
    <ds:schemaRef ds:uri="45cff6e5-05f9-4edd-8bc4-1d36435197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Assessment</vt:lpstr>
      <vt:lpstr>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Alice Mahieu</cp:lastModifiedBy>
  <cp:revision/>
  <dcterms:created xsi:type="dcterms:W3CDTF">2025-01-27T09:02:10Z</dcterms:created>
  <dcterms:modified xsi:type="dcterms:W3CDTF">2025-04-04T13:26:10Z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0x0101001E1E5C71B8A55C4B938E072B48BA9630</vt:lpwstr>
  </property>
</Properties>
</file>